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6a1Mffm/6Ye7UPJbYFizcCE3FKQ=="/>
    </ext>
  </extLst>
</workbook>
</file>

<file path=xl/sharedStrings.xml><?xml version="1.0" encoding="utf-8"?>
<sst xmlns="http://schemas.openxmlformats.org/spreadsheetml/2006/main" count="222" uniqueCount="117">
  <si>
    <t>University of Maine 
Office of Fraternity &amp; Sorority Affairs Chapter Dashboard
Spring 2020</t>
  </si>
  <si>
    <t>Sorority Chapter</t>
  </si>
  <si>
    <t>Active Members</t>
  </si>
  <si>
    <t>New Members</t>
  </si>
  <si>
    <t>Total Chapter Members</t>
  </si>
  <si>
    <t>Active Member GPA</t>
  </si>
  <si>
    <t>New Member GPA</t>
  </si>
  <si>
    <t>Chapter GPA</t>
  </si>
  <si>
    <t xml:space="preserve">% Below All Women's GPA* </t>
  </si>
  <si>
    <t>% Above All Women's GPA*</t>
  </si>
  <si>
    <t>Chapter compared to All Women's GPA</t>
  </si>
  <si>
    <t>Organizational Violations</t>
  </si>
  <si>
    <t>Philanthropy Hours</t>
  </si>
  <si>
    <t>Money Raised for Philanthropy</t>
  </si>
  <si>
    <t>Intramural Championships Won</t>
  </si>
  <si>
    <t>Philanthropy</t>
  </si>
  <si>
    <t>Values</t>
  </si>
  <si>
    <t>House</t>
  </si>
  <si>
    <t>Alpha Omicron Pi</t>
  </si>
  <si>
    <t>-</t>
  </si>
  <si>
    <t>The Arthritis Foundation</t>
  </si>
  <si>
    <t>Character and Dignity, Scholarship, College Loyalty</t>
  </si>
  <si>
    <t>N/A</t>
  </si>
  <si>
    <t>Alpha Phi</t>
  </si>
  <si>
    <t>The Alpha Phi Foundation</t>
  </si>
  <si>
    <t>Sisterhood that lasts a lifetime, the common bond of innovation, generosity is hand to hand, high expectations for character</t>
  </si>
  <si>
    <t>Chi Omega</t>
  </si>
  <si>
    <t>Make-a-Wish</t>
  </si>
  <si>
    <t>Friendship, personal integrity, service to others, academic excellence and intellectual persuits, community and campus involvement, personal and career development</t>
  </si>
  <si>
    <t>Delta Delta Delta</t>
  </si>
  <si>
    <t>St. Jude Children's Research Hospital</t>
  </si>
  <si>
    <t>truth, self-sacrifice, and friendship</t>
  </si>
  <si>
    <t>Delta Phi Epsilon</t>
  </si>
  <si>
    <t>The Cystic Fibrosis Foundation (CFF), The National Association for Anorexia Nervosa and Associated Disorders (ANAD), Delta Phi Epsilon Educational Foundation</t>
  </si>
  <si>
    <t>justice, sisterhood, love</t>
  </si>
  <si>
    <t>Delta Zeta</t>
  </si>
  <si>
    <t>Starkey Hearing Foundation, Gallaudet University, Conley Speech and Hearing Center, The Painted Turtle Camp and the Delta Zeta Foundation</t>
  </si>
  <si>
    <t>friendship, service, scholarship</t>
  </si>
  <si>
    <t>Kappa Delta Phi NAS</t>
  </si>
  <si>
    <t>Inactive</t>
  </si>
  <si>
    <t>Phi Mu</t>
  </si>
  <si>
    <t>Children's Miracle Network Hospitals</t>
  </si>
  <si>
    <t>Love, Honor, Truth</t>
  </si>
  <si>
    <t>Pi Beta Phi</t>
  </si>
  <si>
    <t>Read &gt; Learn &gt; Achieve</t>
  </si>
  <si>
    <t>Integrity; Lifelong Commitment; Honor and Respect; Personal and Intellectual Growth; Philanthropic Service to Others; and Sincere Friendship</t>
  </si>
  <si>
    <t>Fraternity Chapter</t>
  </si>
  <si>
    <t>% Below All Men's GPA*</t>
  </si>
  <si>
    <t>% Above All Men's GPA*</t>
  </si>
  <si>
    <t>Chapter compared to All Men's GPA</t>
  </si>
  <si>
    <t>Oranizational Violations</t>
  </si>
  <si>
    <t>Alpha Delta</t>
  </si>
  <si>
    <t>Alpha Gamma Rho</t>
  </si>
  <si>
    <t>United Services Organization (USO)</t>
  </si>
  <si>
    <t>https://www.alphagammarho.org/purpose-promise-values</t>
  </si>
  <si>
    <t>134 College Ave</t>
  </si>
  <si>
    <t>Alpha Sigma Phi</t>
  </si>
  <si>
    <t>RAINN (Rape, Abuse, &amp; Incest National Network), Aware Awake Alive, Humane Society, Big Brothers Big Sisters of America, Home for our Troops</t>
  </si>
  <si>
    <t>Silence, Charity, Purity, Honor, and Patriotism</t>
  </si>
  <si>
    <t>College Ave</t>
  </si>
  <si>
    <t>Alpha Tau Omega</t>
  </si>
  <si>
    <t>Shriners Hospital</t>
  </si>
  <si>
    <t>81College Ave</t>
  </si>
  <si>
    <t>Beta Theta Pi</t>
  </si>
  <si>
    <t>Rape Response Services of Bangor</t>
  </si>
  <si>
    <t>Mututal assistance, intellectual growth, trust, responsible conduct, integrity</t>
  </si>
  <si>
    <t>130 Munson Road</t>
  </si>
  <si>
    <t>Delta Tau Delta</t>
  </si>
  <si>
    <t>Juvenile Diabetes Foundation</t>
  </si>
  <si>
    <t>truth, courage, faith, power</t>
  </si>
  <si>
    <t>111 College Ave</t>
  </si>
  <si>
    <t>Kappa Sigma</t>
  </si>
  <si>
    <t>Fisher House Campaign</t>
  </si>
  <si>
    <t>fellowship, leadership, scholarship, service</t>
  </si>
  <si>
    <t>Lambda Chi Alpha</t>
  </si>
  <si>
    <t>Feeding America</t>
  </si>
  <si>
    <t>loyalty, duty, respect, service and stewardship, honor, integrity, and personal courage</t>
  </si>
  <si>
    <t>95 College Ave</t>
  </si>
  <si>
    <t>Phi Eta Kappa</t>
  </si>
  <si>
    <t>YMCA</t>
  </si>
  <si>
    <t>Phi Gamma Delta</t>
  </si>
  <si>
    <t>American Red Cross, Make-a-Wish</t>
  </si>
  <si>
    <t>friendship, knowledge, service, morality, and excellence</t>
  </si>
  <si>
    <t>79 College Ave</t>
  </si>
  <si>
    <t>Phi Kappa Sigma</t>
  </si>
  <si>
    <t>1-O</t>
  </si>
  <si>
    <t>Leukemia Lymphoma Society</t>
  </si>
  <si>
    <t>Trust, Honor, Respect, Knowledge, Wisdom, Integrity, and Responsibility</t>
  </si>
  <si>
    <t>89 College Ave</t>
  </si>
  <si>
    <t>Pi Kappa Alpha</t>
  </si>
  <si>
    <t>Pi Kappa Phi</t>
  </si>
  <si>
    <t>Ability Experience</t>
  </si>
  <si>
    <t>Common Loyalty, Personal Responsibility, Achievement, Accountability, Campus Involvement, Responsible Citizenship, Lifelong Commitment</t>
  </si>
  <si>
    <t>380 College Ave</t>
  </si>
  <si>
    <t>Sigma Alpha Epsilon</t>
  </si>
  <si>
    <t>Sigma Chi</t>
  </si>
  <si>
    <t>Huntsman Cancer Institute</t>
  </si>
  <si>
    <t>friendship, justice, learning</t>
  </si>
  <si>
    <t>Sigma Nu</t>
  </si>
  <si>
    <t>Sigma Phi Epsilon</t>
  </si>
  <si>
    <t>YouthAIDS</t>
  </si>
  <si>
    <t>Virtue, Diligence, Brotherly love</t>
  </si>
  <si>
    <t>375 College Ave</t>
  </si>
  <si>
    <t>Sigma Pi</t>
  </si>
  <si>
    <t>1-A, 1-O</t>
  </si>
  <si>
    <t>Sean Vernon Feliciano Amazing Day Foundation</t>
  </si>
  <si>
    <t>Promote fellowship, develop character and leadership, advance heightened moral awareness, enable academic achievement, inspire service</t>
  </si>
  <si>
    <t>107 College Ave</t>
  </si>
  <si>
    <t>Tau Epsilon Phi</t>
  </si>
  <si>
    <t>Tau Kappa Epsilon</t>
  </si>
  <si>
    <t>Scholarship, Character, Leadership, Teamwork, Service and Brotherhood</t>
  </si>
  <si>
    <t>370 College Ave</t>
  </si>
  <si>
    <t>Theta Chi</t>
  </si>
  <si>
    <t>https://www.thetachi.org/ideals</t>
  </si>
  <si>
    <t>371 College Ave</t>
  </si>
  <si>
    <t>H = Hazing, A = Alcohol, SA = Sexual Assualt, PA = Physical Assault, O = Other</t>
  </si>
  <si>
    <t>*Percentages may not add up to 100% due to some students opting to take Pass/Fail option due to COVID-19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</si>
</sst>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&quot;$&quot;#,##0.00"/>
  </numFmts>
  <fonts count="8">
    <font>
      <sz val="10.0"/>
      <color rgb="FF000000"/>
      <name val="Arial"/>
    </font>
    <font>
      <b/>
      <color theme="1"/>
      <name val="Arial"/>
    </font>
    <font>
      <color theme="1"/>
      <name val="Arial"/>
    </font>
    <font/>
    <font>
      <color rgb="FFFF0000"/>
      <name val="Arial"/>
    </font>
    <font>
      <sz val="10.0"/>
      <color theme="1"/>
      <name val="Arial"/>
    </font>
    <font>
      <u/>
      <sz val="10.0"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3" fontId="1" numFmtId="0" xfId="0" applyAlignment="1" applyFill="1" applyFont="1">
      <alignment shrinkToFit="0" wrapText="1"/>
    </xf>
    <xf borderId="0" fillId="3" fontId="1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horizontal="right" readingOrder="0" shrinkToFit="0" wrapText="1"/>
    </xf>
    <xf borderId="0" fillId="0" fontId="2" numFmtId="10" xfId="0" applyAlignment="1" applyFont="1" applyNumberFormat="1">
      <alignment readingOrder="0" shrinkToFit="0" wrapText="1"/>
    </xf>
    <xf borderId="0" fillId="0" fontId="2" numFmtId="0" xfId="0" applyAlignment="1" applyFont="1">
      <alignment horizontal="right" readingOrder="0" shrinkToFit="0" wrapText="1"/>
    </xf>
    <xf borderId="0" fillId="0" fontId="2" numFmtId="165" xfId="0" applyAlignment="1" applyFont="1" applyNumberFormat="1">
      <alignment readingOrder="0" shrinkToFit="0" wrapText="1"/>
    </xf>
    <xf borderId="0" fillId="0" fontId="3" numFmtId="0" xfId="0" applyAlignment="1" applyFont="1">
      <alignment horizontal="right"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2" numFmtId="10" xfId="0" applyAlignment="1" applyFont="1" applyNumberFormat="1">
      <alignment shrinkToFit="0" wrapText="1"/>
    </xf>
    <xf borderId="0" fillId="0" fontId="2" numFmtId="165" xfId="0" applyAlignment="1" applyFont="1" applyNumberForma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2" numFmtId="165" xfId="0" applyAlignment="1" applyFont="1" applyNumberFormat="1">
      <alignment horizontal="right" readingOrder="0" shrinkToFit="0" wrapText="1"/>
    </xf>
    <xf borderId="0" fillId="0" fontId="2" numFmtId="10" xfId="0" applyAlignment="1" applyFont="1" applyNumberFormat="1">
      <alignment readingOrder="0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3" numFmtId="0" xfId="0" applyAlignment="1" applyFont="1">
      <alignment readingOrder="0" shrinkToFit="0" wrapText="1"/>
    </xf>
    <xf borderId="0" fillId="4" fontId="2" numFmtId="164" xfId="0" applyAlignment="1" applyFill="1" applyFont="1" applyNumberFormat="1">
      <alignment horizontal="right" readingOrder="0" vertical="bottom"/>
    </xf>
    <xf borderId="0" fillId="0" fontId="4" numFmtId="0" xfId="0" applyAlignment="1" applyFont="1">
      <alignment horizontal="left" readingOrder="0" shrinkToFit="0" wrapText="1"/>
    </xf>
    <xf borderId="0" fillId="0" fontId="2" numFmtId="164" xfId="0" applyAlignment="1" applyFont="1" applyNumberFormat="1">
      <alignment horizontal="right" readingOrder="0" vertical="bottom"/>
    </xf>
    <xf borderId="0" fillId="0" fontId="7" numFmtId="0" xfId="0" applyAlignment="1" applyFont="1">
      <alignment shrinkToFit="0" wrapText="1"/>
    </xf>
    <xf borderId="0" fillId="0" fontId="2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lphagammarho.org/purpose-promise-values" TargetMode="External"/><Relationship Id="rId2" Type="http://schemas.openxmlformats.org/officeDocument/2006/relationships/hyperlink" Target="https://www.thetachi.org/ideals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43"/>
    <col customWidth="1" min="2" max="5" width="18.0"/>
    <col customWidth="1" min="6" max="6" width="19.0"/>
    <col customWidth="1" min="7" max="15" width="18.0"/>
    <col customWidth="1" min="16" max="16" width="18.14"/>
    <col customWidth="1" min="17" max="17" width="18.0"/>
    <col customWidth="1" min="20" max="20" width="18.0"/>
  </cols>
  <sheetData>
    <row r="1" ht="40.5" customHeight="1">
      <c r="A1" s="1" t="s">
        <v>0</v>
      </c>
      <c r="T1" s="2"/>
      <c r="U1" s="2"/>
      <c r="V1" s="2"/>
      <c r="W1" s="2"/>
      <c r="X1" s="2"/>
      <c r="Y1" s="2"/>
      <c r="Z1" s="2"/>
    </row>
    <row r="2" ht="40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T2" s="2"/>
      <c r="U2" s="2"/>
      <c r="V2" s="2"/>
      <c r="W2" s="2"/>
      <c r="X2" s="2"/>
      <c r="Y2" s="2"/>
      <c r="Z2" s="2"/>
    </row>
    <row r="3" ht="15.75" customHeight="1">
      <c r="A3" s="5" t="s">
        <v>18</v>
      </c>
      <c r="B3" s="6">
        <v>52.0</v>
      </c>
      <c r="C3" s="6">
        <v>2.0</v>
      </c>
      <c r="D3" s="5">
        <f t="shared" ref="D3:D8" si="1">sum(B3,C3)</f>
        <v>54</v>
      </c>
      <c r="E3" s="7">
        <v>3.349</v>
      </c>
      <c r="F3" s="7">
        <v>3.466</v>
      </c>
      <c r="G3" s="7">
        <v>3.353</v>
      </c>
      <c r="H3" s="8">
        <v>0.4074</v>
      </c>
      <c r="I3" s="8">
        <v>0.5926</v>
      </c>
      <c r="J3" s="6" t="str">
        <f t="shared" ref="J3:J8" si="2">IFS(G3&lt;3.498,"Below",G3&gt;3.498,"Above")</f>
        <v>Below</v>
      </c>
      <c r="K3" s="9" t="s">
        <v>19</v>
      </c>
      <c r="L3" s="6">
        <v>650.0</v>
      </c>
      <c r="M3" s="10">
        <v>2000.0</v>
      </c>
      <c r="N3" s="11">
        <v>1.0</v>
      </c>
      <c r="O3" s="5" t="s">
        <v>20</v>
      </c>
      <c r="P3" s="5" t="s">
        <v>21</v>
      </c>
      <c r="Q3" s="5" t="s">
        <v>22</v>
      </c>
      <c r="T3" s="5"/>
    </row>
    <row r="4" ht="15.75" customHeight="1">
      <c r="A4" s="5" t="s">
        <v>23</v>
      </c>
      <c r="B4" s="6">
        <v>52.0</v>
      </c>
      <c r="C4" s="6">
        <v>4.0</v>
      </c>
      <c r="D4" s="5">
        <f t="shared" si="1"/>
        <v>56</v>
      </c>
      <c r="E4" s="7">
        <v>3.492</v>
      </c>
      <c r="F4" s="7">
        <v>3.505</v>
      </c>
      <c r="G4" s="7">
        <v>3.493</v>
      </c>
      <c r="H4" s="8">
        <v>0.3393</v>
      </c>
      <c r="I4" s="8">
        <v>0.6429</v>
      </c>
      <c r="J4" s="6" t="str">
        <f t="shared" si="2"/>
        <v>Below</v>
      </c>
      <c r="K4" s="9" t="s">
        <v>19</v>
      </c>
      <c r="L4" s="6">
        <v>300.0</v>
      </c>
      <c r="M4" s="10">
        <v>4700.0</v>
      </c>
      <c r="N4" s="11">
        <v>1.0</v>
      </c>
      <c r="O4" s="5" t="s">
        <v>24</v>
      </c>
      <c r="P4" s="5" t="s">
        <v>25</v>
      </c>
      <c r="Q4" s="5" t="s">
        <v>22</v>
      </c>
      <c r="T4" s="5"/>
    </row>
    <row r="5" ht="15.75" customHeight="1">
      <c r="A5" s="5" t="s">
        <v>26</v>
      </c>
      <c r="B5" s="6">
        <v>59.0</v>
      </c>
      <c r="C5" s="6">
        <v>0.0</v>
      </c>
      <c r="D5" s="5">
        <f t="shared" si="1"/>
        <v>59</v>
      </c>
      <c r="E5" s="7">
        <v>3.443</v>
      </c>
      <c r="F5" s="7" t="s">
        <v>22</v>
      </c>
      <c r="G5" s="7">
        <v>3.443</v>
      </c>
      <c r="H5" s="8">
        <v>0.4068</v>
      </c>
      <c r="I5" s="8">
        <v>0.5085</v>
      </c>
      <c r="J5" s="6" t="str">
        <f t="shared" si="2"/>
        <v>Below</v>
      </c>
      <c r="K5" s="9" t="s">
        <v>19</v>
      </c>
      <c r="L5" s="6">
        <v>460.0</v>
      </c>
      <c r="M5" s="10">
        <v>2550.0</v>
      </c>
      <c r="N5" s="11" t="s">
        <v>19</v>
      </c>
      <c r="O5" s="5" t="s">
        <v>27</v>
      </c>
      <c r="P5" s="5" t="s">
        <v>28</v>
      </c>
      <c r="Q5" s="5" t="s">
        <v>22</v>
      </c>
      <c r="T5" s="5"/>
    </row>
    <row r="6" ht="15.75" customHeight="1">
      <c r="A6" s="5" t="s">
        <v>29</v>
      </c>
      <c r="B6" s="6">
        <v>44.0</v>
      </c>
      <c r="C6" s="6">
        <v>5.0</v>
      </c>
      <c r="D6" s="5">
        <f t="shared" si="1"/>
        <v>49</v>
      </c>
      <c r="E6" s="7">
        <v>3.303</v>
      </c>
      <c r="F6" s="7">
        <v>3.628</v>
      </c>
      <c r="G6" s="7">
        <v>3.332</v>
      </c>
      <c r="H6" s="8">
        <v>0.5102</v>
      </c>
      <c r="I6" s="8">
        <v>0.3878</v>
      </c>
      <c r="J6" s="6" t="str">
        <f t="shared" si="2"/>
        <v>Below</v>
      </c>
      <c r="K6" s="9" t="s">
        <v>19</v>
      </c>
      <c r="L6" s="6">
        <v>440.0</v>
      </c>
      <c r="M6" s="10">
        <v>5400.0</v>
      </c>
      <c r="N6" s="11">
        <v>1.0</v>
      </c>
      <c r="O6" s="5" t="s">
        <v>30</v>
      </c>
      <c r="P6" s="5" t="s">
        <v>31</v>
      </c>
      <c r="Q6" s="5" t="s">
        <v>22</v>
      </c>
      <c r="T6" s="5"/>
    </row>
    <row r="7" ht="15.75" customHeight="1">
      <c r="A7" s="5" t="s">
        <v>32</v>
      </c>
      <c r="B7" s="6">
        <v>52.0</v>
      </c>
      <c r="C7" s="6">
        <v>4.0</v>
      </c>
      <c r="D7" s="5">
        <f t="shared" si="1"/>
        <v>56</v>
      </c>
      <c r="E7" s="7">
        <v>3.349</v>
      </c>
      <c r="F7" s="7">
        <v>3.8</v>
      </c>
      <c r="G7" s="7">
        <v>3.382</v>
      </c>
      <c r="H7" s="8">
        <v>0.4821</v>
      </c>
      <c r="I7" s="8">
        <v>0.4643</v>
      </c>
      <c r="J7" s="6" t="str">
        <f t="shared" si="2"/>
        <v>Below</v>
      </c>
      <c r="K7" s="9" t="s">
        <v>19</v>
      </c>
      <c r="L7" s="6">
        <v>632.0</v>
      </c>
      <c r="M7" s="10">
        <v>3200.0</v>
      </c>
      <c r="N7" s="11" t="s">
        <v>19</v>
      </c>
      <c r="O7" s="5" t="s">
        <v>33</v>
      </c>
      <c r="P7" s="5" t="s">
        <v>34</v>
      </c>
      <c r="Q7" s="5" t="s">
        <v>22</v>
      </c>
      <c r="T7" s="5"/>
    </row>
    <row r="8" ht="15.75" customHeight="1">
      <c r="A8" s="5" t="s">
        <v>35</v>
      </c>
      <c r="B8" s="6">
        <v>50.0</v>
      </c>
      <c r="C8" s="6">
        <v>3.0</v>
      </c>
      <c r="D8" s="5">
        <f t="shared" si="1"/>
        <v>53</v>
      </c>
      <c r="E8" s="7">
        <v>3.474</v>
      </c>
      <c r="F8" s="7">
        <v>3.811</v>
      </c>
      <c r="G8" s="7">
        <v>3.5</v>
      </c>
      <c r="H8" s="8">
        <v>0.434</v>
      </c>
      <c r="I8" s="8">
        <v>0.566</v>
      </c>
      <c r="J8" s="6" t="str">
        <f t="shared" si="2"/>
        <v>Above</v>
      </c>
      <c r="K8" s="9" t="s">
        <v>19</v>
      </c>
      <c r="L8" s="6">
        <v>507.0</v>
      </c>
      <c r="M8" s="10">
        <v>1000.0</v>
      </c>
      <c r="N8" s="11" t="s">
        <v>19</v>
      </c>
      <c r="O8" s="5" t="s">
        <v>36</v>
      </c>
      <c r="P8" s="5" t="s">
        <v>37</v>
      </c>
      <c r="Q8" s="5" t="s">
        <v>22</v>
      </c>
      <c r="T8" s="5"/>
    </row>
    <row r="9" ht="15.75" customHeight="1">
      <c r="A9" s="12" t="s">
        <v>38</v>
      </c>
      <c r="B9" s="13" t="s">
        <v>39</v>
      </c>
      <c r="T9" s="5"/>
    </row>
    <row r="10" ht="15.75" customHeight="1">
      <c r="A10" s="5" t="s">
        <v>40</v>
      </c>
      <c r="B10" s="6">
        <v>54.0</v>
      </c>
      <c r="C10" s="6">
        <v>1.0</v>
      </c>
      <c r="D10" s="5">
        <f t="shared" ref="D10:D11" si="3">sum(B10,C10)</f>
        <v>55</v>
      </c>
      <c r="E10" s="7">
        <v>3.344</v>
      </c>
      <c r="F10" s="7">
        <v>3.533</v>
      </c>
      <c r="G10" s="7">
        <v>3.348</v>
      </c>
      <c r="H10" s="8">
        <v>0.4364</v>
      </c>
      <c r="I10" s="8">
        <v>0.5455</v>
      </c>
      <c r="J10" s="6" t="str">
        <f t="shared" ref="J10:J11" si="4">IFS(G10&lt;3.498,"Below",G10&gt;3.498,"Above")</f>
        <v>Below</v>
      </c>
      <c r="K10" s="9" t="s">
        <v>19</v>
      </c>
      <c r="L10" s="6">
        <v>375.0</v>
      </c>
      <c r="M10" s="10">
        <v>500.0</v>
      </c>
      <c r="N10" s="11" t="s">
        <v>19</v>
      </c>
      <c r="O10" s="5" t="s">
        <v>41</v>
      </c>
      <c r="P10" s="5" t="s">
        <v>42</v>
      </c>
      <c r="Q10" s="5" t="s">
        <v>22</v>
      </c>
      <c r="T10" s="5"/>
    </row>
    <row r="11" ht="15.75" customHeight="1">
      <c r="A11" s="5" t="s">
        <v>43</v>
      </c>
      <c r="B11" s="6">
        <v>60.0</v>
      </c>
      <c r="C11" s="6">
        <v>0.0</v>
      </c>
      <c r="D11" s="5">
        <f t="shared" si="3"/>
        <v>60</v>
      </c>
      <c r="E11" s="7">
        <v>3.596</v>
      </c>
      <c r="F11" s="7" t="s">
        <v>22</v>
      </c>
      <c r="G11" s="7">
        <v>3.596</v>
      </c>
      <c r="H11" s="8">
        <v>0.3167</v>
      </c>
      <c r="I11" s="8">
        <v>0.6667</v>
      </c>
      <c r="J11" s="6" t="str">
        <f t="shared" si="4"/>
        <v>Above</v>
      </c>
      <c r="K11" s="9" t="s">
        <v>19</v>
      </c>
      <c r="L11" s="6">
        <v>411.0</v>
      </c>
      <c r="M11" s="10">
        <v>2400.0</v>
      </c>
      <c r="N11" s="11">
        <v>1.0</v>
      </c>
      <c r="O11" s="5" t="s">
        <v>44</v>
      </c>
      <c r="P11" s="5" t="s">
        <v>45</v>
      </c>
      <c r="Q11" s="5" t="s">
        <v>22</v>
      </c>
      <c r="T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14"/>
      <c r="J12" s="5"/>
      <c r="K12" s="5"/>
      <c r="L12" s="5"/>
      <c r="M12" s="15"/>
      <c r="N12" s="5"/>
      <c r="O12" s="5"/>
      <c r="P12" s="5"/>
      <c r="Q12" s="5"/>
      <c r="T12" s="5"/>
    </row>
    <row r="13" ht="40.5" customHeight="1">
      <c r="A13" s="3" t="s">
        <v>46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4" t="s">
        <v>47</v>
      </c>
      <c r="I13" s="4" t="s">
        <v>48</v>
      </c>
      <c r="J13" s="3" t="s">
        <v>49</v>
      </c>
      <c r="K13" s="3" t="s">
        <v>50</v>
      </c>
      <c r="L13" s="3" t="s">
        <v>12</v>
      </c>
      <c r="M13" s="3" t="s">
        <v>13</v>
      </c>
      <c r="N13" s="3" t="s">
        <v>14</v>
      </c>
      <c r="O13" s="3" t="s">
        <v>15</v>
      </c>
      <c r="P13" s="3" t="s">
        <v>16</v>
      </c>
      <c r="Q13" s="3" t="s">
        <v>17</v>
      </c>
      <c r="T13" s="2"/>
      <c r="U13" s="2"/>
      <c r="V13" s="2"/>
      <c r="W13" s="2"/>
      <c r="X13" s="2"/>
      <c r="Y13" s="2"/>
      <c r="Z13" s="2"/>
    </row>
    <row r="14" ht="15.75" customHeight="1">
      <c r="A14" s="16" t="s">
        <v>51</v>
      </c>
      <c r="B14" s="6">
        <v>11.0</v>
      </c>
      <c r="C14" s="6">
        <v>4.0</v>
      </c>
      <c r="D14" s="5">
        <f t="shared" ref="D14:D24" si="5">sum(B14,C14)</f>
        <v>15</v>
      </c>
      <c r="E14" s="7">
        <v>2.844</v>
      </c>
      <c r="F14" s="7">
        <v>2.925</v>
      </c>
      <c r="G14" s="7">
        <v>2.833</v>
      </c>
      <c r="H14" s="8">
        <v>0.6</v>
      </c>
      <c r="I14" s="8">
        <v>0.3333</v>
      </c>
      <c r="J14" s="6" t="str">
        <f t="shared" ref="J14:J24" si="6">IFS(G14&lt;3.269,"Below",G14&gt;3.269,"Above")</f>
        <v>Below</v>
      </c>
      <c r="K14" s="9" t="s">
        <v>19</v>
      </c>
      <c r="L14" s="9">
        <v>370.0</v>
      </c>
      <c r="M14" s="17">
        <v>0.0</v>
      </c>
      <c r="N14" s="11" t="s">
        <v>19</v>
      </c>
      <c r="O14" s="5"/>
      <c r="P14" s="5"/>
      <c r="Q14" s="5" t="s">
        <v>22</v>
      </c>
      <c r="T14" s="5"/>
    </row>
    <row r="15" ht="15.75" customHeight="1">
      <c r="A15" s="16" t="s">
        <v>52</v>
      </c>
      <c r="B15" s="6">
        <v>28.0</v>
      </c>
      <c r="C15" s="6">
        <v>0.0</v>
      </c>
      <c r="D15" s="5">
        <f t="shared" si="5"/>
        <v>28</v>
      </c>
      <c r="E15" s="7">
        <v>3.201</v>
      </c>
      <c r="F15" s="7" t="s">
        <v>22</v>
      </c>
      <c r="G15" s="7">
        <v>3.201</v>
      </c>
      <c r="H15" s="14">
        <v>0.42857142857142855</v>
      </c>
      <c r="I15" s="18">
        <v>0.5357</v>
      </c>
      <c r="J15" s="6" t="str">
        <f t="shared" si="6"/>
        <v>Below</v>
      </c>
      <c r="K15" s="9" t="s">
        <v>19</v>
      </c>
      <c r="L15" s="9" t="s">
        <v>19</v>
      </c>
      <c r="M15" s="17" t="s">
        <v>19</v>
      </c>
      <c r="N15" s="11" t="s">
        <v>19</v>
      </c>
      <c r="O15" s="19" t="s">
        <v>53</v>
      </c>
      <c r="P15" s="20" t="s">
        <v>54</v>
      </c>
      <c r="Q15" s="5" t="s">
        <v>55</v>
      </c>
      <c r="T15" s="5"/>
    </row>
    <row r="16" ht="15.75" customHeight="1">
      <c r="A16" s="16" t="s">
        <v>56</v>
      </c>
      <c r="B16" s="6">
        <v>38.0</v>
      </c>
      <c r="C16" s="6">
        <v>0.0</v>
      </c>
      <c r="D16" s="5">
        <f t="shared" si="5"/>
        <v>38</v>
      </c>
      <c r="E16" s="7">
        <v>3.28</v>
      </c>
      <c r="F16" s="7" t="s">
        <v>22</v>
      </c>
      <c r="G16" s="7">
        <v>3.28</v>
      </c>
      <c r="H16" s="8">
        <v>0.3158</v>
      </c>
      <c r="I16" s="8">
        <v>0.5526</v>
      </c>
      <c r="J16" s="6" t="str">
        <f t="shared" si="6"/>
        <v>Above</v>
      </c>
      <c r="K16" s="9" t="s">
        <v>19</v>
      </c>
      <c r="L16" s="9" t="s">
        <v>19</v>
      </c>
      <c r="M16" s="17" t="s">
        <v>19</v>
      </c>
      <c r="N16" s="11" t="s">
        <v>19</v>
      </c>
      <c r="O16" s="19" t="s">
        <v>57</v>
      </c>
      <c r="P16" s="19" t="s">
        <v>58</v>
      </c>
      <c r="Q16" s="5" t="s">
        <v>59</v>
      </c>
      <c r="T16" s="5"/>
    </row>
    <row r="17" ht="15.75" customHeight="1">
      <c r="A17" s="16" t="s">
        <v>60</v>
      </c>
      <c r="B17" s="6">
        <v>41.0</v>
      </c>
      <c r="C17" s="6">
        <v>5.0</v>
      </c>
      <c r="D17" s="5">
        <f t="shared" si="5"/>
        <v>46</v>
      </c>
      <c r="E17" s="7">
        <v>3.666</v>
      </c>
      <c r="F17" s="7">
        <v>3.459</v>
      </c>
      <c r="G17" s="7">
        <v>3.635</v>
      </c>
      <c r="H17" s="8">
        <v>0.1304</v>
      </c>
      <c r="I17" s="8">
        <v>0.8261</v>
      </c>
      <c r="J17" s="6" t="str">
        <f t="shared" si="6"/>
        <v>Above</v>
      </c>
      <c r="K17" s="9" t="s">
        <v>19</v>
      </c>
      <c r="L17" s="9" t="s">
        <v>19</v>
      </c>
      <c r="M17" s="17" t="s">
        <v>19</v>
      </c>
      <c r="N17" s="11" t="s">
        <v>19</v>
      </c>
      <c r="O17" s="19" t="s">
        <v>61</v>
      </c>
      <c r="P17" s="19"/>
      <c r="Q17" s="5" t="s">
        <v>62</v>
      </c>
      <c r="T17" s="5"/>
    </row>
    <row r="18" ht="15.75" customHeight="1">
      <c r="A18" s="16" t="s">
        <v>63</v>
      </c>
      <c r="B18" s="6">
        <v>45.0</v>
      </c>
      <c r="C18" s="6">
        <v>0.0</v>
      </c>
      <c r="D18" s="5">
        <f t="shared" si="5"/>
        <v>45</v>
      </c>
      <c r="E18" s="7">
        <v>3.161</v>
      </c>
      <c r="F18" s="7" t="s">
        <v>22</v>
      </c>
      <c r="G18" s="7">
        <v>3.161</v>
      </c>
      <c r="H18" s="8">
        <v>0.4667</v>
      </c>
      <c r="I18" s="8">
        <v>0.4444</v>
      </c>
      <c r="J18" s="6" t="str">
        <f t="shared" si="6"/>
        <v>Below</v>
      </c>
      <c r="K18" s="9" t="s">
        <v>19</v>
      </c>
      <c r="L18" s="9" t="s">
        <v>19</v>
      </c>
      <c r="M18" s="17" t="s">
        <v>19</v>
      </c>
      <c r="N18" s="11" t="s">
        <v>19</v>
      </c>
      <c r="O18" s="19" t="s">
        <v>64</v>
      </c>
      <c r="P18" s="19" t="s">
        <v>65</v>
      </c>
      <c r="Q18" s="5" t="s">
        <v>66</v>
      </c>
      <c r="T18" s="5"/>
    </row>
    <row r="19" ht="15.75" customHeight="1">
      <c r="A19" s="16" t="s">
        <v>67</v>
      </c>
      <c r="B19" s="6">
        <v>37.0</v>
      </c>
      <c r="C19" s="6">
        <v>0.0</v>
      </c>
      <c r="D19" s="5">
        <f t="shared" si="5"/>
        <v>37</v>
      </c>
      <c r="E19" s="7">
        <v>3.109</v>
      </c>
      <c r="F19" s="7" t="s">
        <v>22</v>
      </c>
      <c r="G19" s="7">
        <v>3.109</v>
      </c>
      <c r="H19" s="8">
        <v>0.4054</v>
      </c>
      <c r="I19" s="8">
        <v>0.5676</v>
      </c>
      <c r="J19" s="6" t="str">
        <f t="shared" si="6"/>
        <v>Below</v>
      </c>
      <c r="K19" s="9" t="s">
        <v>19</v>
      </c>
      <c r="L19" s="9" t="s">
        <v>19</v>
      </c>
      <c r="M19" s="17" t="s">
        <v>19</v>
      </c>
      <c r="N19" s="11" t="s">
        <v>19</v>
      </c>
      <c r="O19" s="19" t="s">
        <v>68</v>
      </c>
      <c r="P19" s="19" t="s">
        <v>69</v>
      </c>
      <c r="Q19" s="5" t="s">
        <v>70</v>
      </c>
      <c r="T19" s="5"/>
    </row>
    <row r="20" ht="15.75" customHeight="1">
      <c r="A20" s="16" t="s">
        <v>71</v>
      </c>
      <c r="B20" s="6">
        <v>48.0</v>
      </c>
      <c r="C20" s="6">
        <v>0.0</v>
      </c>
      <c r="D20" s="5">
        <f t="shared" si="5"/>
        <v>48</v>
      </c>
      <c r="E20" s="7">
        <v>3.013</v>
      </c>
      <c r="F20" s="7" t="s">
        <v>22</v>
      </c>
      <c r="G20" s="7">
        <v>3.013</v>
      </c>
      <c r="H20" s="8">
        <v>0.4375</v>
      </c>
      <c r="I20" s="8">
        <v>0.4792</v>
      </c>
      <c r="J20" s="6" t="str">
        <f t="shared" si="6"/>
        <v>Below</v>
      </c>
      <c r="K20" s="9" t="s">
        <v>19</v>
      </c>
      <c r="L20" s="9">
        <v>50.0</v>
      </c>
      <c r="M20" s="17">
        <v>148.0</v>
      </c>
      <c r="N20" s="11" t="s">
        <v>19</v>
      </c>
      <c r="O20" s="19" t="s">
        <v>72</v>
      </c>
      <c r="P20" s="19" t="s">
        <v>73</v>
      </c>
      <c r="Q20" s="5" t="s">
        <v>22</v>
      </c>
      <c r="T20" s="5"/>
    </row>
    <row r="21" ht="15.75" customHeight="1">
      <c r="A21" s="16" t="s">
        <v>74</v>
      </c>
      <c r="B21" s="6">
        <v>58.0</v>
      </c>
      <c r="C21" s="6">
        <v>8.0</v>
      </c>
      <c r="D21" s="5">
        <f t="shared" si="5"/>
        <v>66</v>
      </c>
      <c r="E21" s="7">
        <v>3.434</v>
      </c>
      <c r="F21" s="7">
        <v>2.81</v>
      </c>
      <c r="G21" s="7">
        <v>3.349</v>
      </c>
      <c r="H21" s="8">
        <v>0.3182</v>
      </c>
      <c r="I21" s="8">
        <v>0.6061</v>
      </c>
      <c r="J21" s="6" t="str">
        <f t="shared" si="6"/>
        <v>Above</v>
      </c>
      <c r="K21" s="9" t="s">
        <v>19</v>
      </c>
      <c r="L21" s="9" t="s">
        <v>19</v>
      </c>
      <c r="M21" s="17" t="s">
        <v>19</v>
      </c>
      <c r="N21" s="11" t="s">
        <v>19</v>
      </c>
      <c r="O21" s="19" t="s">
        <v>75</v>
      </c>
      <c r="P21" s="19" t="s">
        <v>76</v>
      </c>
      <c r="Q21" s="5" t="s">
        <v>77</v>
      </c>
      <c r="T21" s="5"/>
    </row>
    <row r="22" ht="15.75" customHeight="1">
      <c r="A22" s="16" t="s">
        <v>78</v>
      </c>
      <c r="B22" s="6">
        <v>13.0</v>
      </c>
      <c r="C22" s="6">
        <v>4.0</v>
      </c>
      <c r="D22" s="5">
        <f t="shared" si="5"/>
        <v>17</v>
      </c>
      <c r="E22" s="7">
        <v>3.652</v>
      </c>
      <c r="F22" s="7">
        <v>3.455</v>
      </c>
      <c r="G22" s="7">
        <v>3.592</v>
      </c>
      <c r="H22" s="8">
        <v>0.1765</v>
      </c>
      <c r="I22" s="8">
        <v>0.8235</v>
      </c>
      <c r="J22" s="6" t="str">
        <f t="shared" si="6"/>
        <v>Above</v>
      </c>
      <c r="K22" s="9" t="s">
        <v>19</v>
      </c>
      <c r="L22" s="9">
        <v>361.0</v>
      </c>
      <c r="M22" s="17">
        <v>3825.0</v>
      </c>
      <c r="N22" s="11">
        <v>1.0</v>
      </c>
      <c r="O22" s="19" t="s">
        <v>79</v>
      </c>
      <c r="P22" s="19" t="s">
        <v>19</v>
      </c>
      <c r="Q22" s="5" t="s">
        <v>22</v>
      </c>
      <c r="T22" s="5"/>
    </row>
    <row r="23" ht="15.75" customHeight="1">
      <c r="A23" s="16" t="s">
        <v>80</v>
      </c>
      <c r="B23" s="21">
        <v>43.0</v>
      </c>
      <c r="C23" s="21">
        <v>5.0</v>
      </c>
      <c r="D23" s="5">
        <f t="shared" si="5"/>
        <v>48</v>
      </c>
      <c r="E23" s="22">
        <v>3.658</v>
      </c>
      <c r="F23" s="22">
        <v>2.294</v>
      </c>
      <c r="G23" s="22">
        <v>3.515</v>
      </c>
      <c r="H23" s="8">
        <v>0.2917</v>
      </c>
      <c r="I23" s="8">
        <v>0.4583</v>
      </c>
      <c r="J23" s="6" t="str">
        <f t="shared" si="6"/>
        <v>Above</v>
      </c>
      <c r="K23" s="9" t="s">
        <v>19</v>
      </c>
      <c r="L23" s="9" t="s">
        <v>19</v>
      </c>
      <c r="M23" s="17" t="s">
        <v>19</v>
      </c>
      <c r="N23" s="23">
        <v>1.0</v>
      </c>
      <c r="O23" s="19" t="s">
        <v>81</v>
      </c>
      <c r="P23" s="19" t="s">
        <v>82</v>
      </c>
      <c r="Q23" s="5" t="s">
        <v>83</v>
      </c>
      <c r="T23" s="5"/>
    </row>
    <row r="24" ht="15.75" customHeight="1">
      <c r="A24" s="16" t="s">
        <v>84</v>
      </c>
      <c r="B24" s="6">
        <v>47.0</v>
      </c>
      <c r="C24" s="6">
        <v>0.0</v>
      </c>
      <c r="D24" s="5">
        <f t="shared" si="5"/>
        <v>47</v>
      </c>
      <c r="E24" s="22">
        <v>3.225</v>
      </c>
      <c r="F24" s="24" t="s">
        <v>22</v>
      </c>
      <c r="G24" s="24">
        <v>3.225</v>
      </c>
      <c r="H24" s="8">
        <v>0.4182</v>
      </c>
      <c r="I24" s="8">
        <v>0.5455</v>
      </c>
      <c r="J24" s="6" t="str">
        <f t="shared" si="6"/>
        <v>Below</v>
      </c>
      <c r="K24" s="9" t="s">
        <v>85</v>
      </c>
      <c r="L24" s="9" t="s">
        <v>19</v>
      </c>
      <c r="M24" s="17" t="s">
        <v>19</v>
      </c>
      <c r="N24" s="11" t="s">
        <v>19</v>
      </c>
      <c r="O24" s="19" t="s">
        <v>86</v>
      </c>
      <c r="P24" s="19" t="s">
        <v>87</v>
      </c>
      <c r="Q24" s="5" t="s">
        <v>88</v>
      </c>
      <c r="T24" s="5"/>
    </row>
    <row r="25" ht="15.75" customHeight="1">
      <c r="A25" s="25" t="s">
        <v>89</v>
      </c>
      <c r="B25" s="13" t="s">
        <v>39</v>
      </c>
      <c r="T25" s="5"/>
    </row>
    <row r="26" ht="15.75" customHeight="1">
      <c r="A26" s="16" t="s">
        <v>90</v>
      </c>
      <c r="B26" s="6">
        <v>47.0</v>
      </c>
      <c r="C26" s="6">
        <v>0.0</v>
      </c>
      <c r="D26" s="5">
        <f>sum(B26,C26)</f>
        <v>47</v>
      </c>
      <c r="E26" s="24">
        <v>3.332</v>
      </c>
      <c r="F26" s="24" t="s">
        <v>22</v>
      </c>
      <c r="G26" s="24">
        <v>3.332</v>
      </c>
      <c r="H26" s="8">
        <v>0.4043</v>
      </c>
      <c r="I26" s="8">
        <v>0.4681</v>
      </c>
      <c r="J26" s="6" t="str">
        <f>IFS(G26&lt;3.269,"Below",G26&gt;3.269,"Above")</f>
        <v>Above</v>
      </c>
      <c r="K26" s="9" t="s">
        <v>19</v>
      </c>
      <c r="L26" s="9" t="s">
        <v>19</v>
      </c>
      <c r="M26" s="17" t="s">
        <v>19</v>
      </c>
      <c r="N26" s="23">
        <v>2.0</v>
      </c>
      <c r="O26" s="5" t="s">
        <v>91</v>
      </c>
      <c r="P26" s="5" t="s">
        <v>92</v>
      </c>
      <c r="Q26" s="5" t="s">
        <v>93</v>
      </c>
      <c r="T26" s="5"/>
    </row>
    <row r="27" ht="15.75" customHeight="1">
      <c r="A27" s="25" t="s">
        <v>94</v>
      </c>
      <c r="B27" s="13" t="s">
        <v>39</v>
      </c>
      <c r="T27" s="5"/>
    </row>
    <row r="28" ht="15.75" customHeight="1">
      <c r="A28" s="16" t="s">
        <v>95</v>
      </c>
      <c r="B28" s="6">
        <v>12.0</v>
      </c>
      <c r="C28" s="6">
        <v>0.0</v>
      </c>
      <c r="D28" s="5">
        <f>sum(B28,C28)</f>
        <v>12</v>
      </c>
      <c r="E28" s="24">
        <v>3.008</v>
      </c>
      <c r="F28" s="24" t="s">
        <v>22</v>
      </c>
      <c r="G28" s="24">
        <v>3.008</v>
      </c>
      <c r="H28" s="8">
        <v>0.5833</v>
      </c>
      <c r="I28" s="8">
        <v>0.3333</v>
      </c>
      <c r="J28" s="6" t="str">
        <f>IFS(G28&lt;3.269,"Below",G28&gt;3.269,"Above")</f>
        <v>Below</v>
      </c>
      <c r="K28" s="9" t="s">
        <v>19</v>
      </c>
      <c r="L28" s="9" t="s">
        <v>19</v>
      </c>
      <c r="M28" s="17" t="s">
        <v>19</v>
      </c>
      <c r="N28" s="23" t="s">
        <v>19</v>
      </c>
      <c r="O28" s="5" t="s">
        <v>96</v>
      </c>
      <c r="P28" s="5" t="s">
        <v>97</v>
      </c>
      <c r="Q28" s="5" t="s">
        <v>22</v>
      </c>
      <c r="T28" s="5"/>
    </row>
    <row r="29" ht="15.75" customHeight="1">
      <c r="A29" s="25" t="s">
        <v>98</v>
      </c>
      <c r="B29" s="13" t="s">
        <v>39</v>
      </c>
      <c r="T29" s="5"/>
    </row>
    <row r="30" ht="15.75" customHeight="1">
      <c r="A30" s="16" t="s">
        <v>99</v>
      </c>
      <c r="B30" s="6">
        <v>64.0</v>
      </c>
      <c r="C30" s="6">
        <v>8.0</v>
      </c>
      <c r="D30" s="5">
        <f t="shared" ref="D30:D31" si="7">sum(B30,C30)</f>
        <v>72</v>
      </c>
      <c r="E30" s="24">
        <v>3.715</v>
      </c>
      <c r="F30" s="24">
        <v>3.593</v>
      </c>
      <c r="G30" s="24">
        <v>3.697</v>
      </c>
      <c r="H30" s="8">
        <v>0.125</v>
      </c>
      <c r="I30" s="8">
        <v>0.8333</v>
      </c>
      <c r="J30" s="6" t="str">
        <f t="shared" ref="J30:J31" si="8">IFS(G30&lt;3.269,"Below",G30&gt;3.269,"Above")</f>
        <v>Above</v>
      </c>
      <c r="K30" s="9" t="s">
        <v>19</v>
      </c>
      <c r="L30" s="9" t="s">
        <v>19</v>
      </c>
      <c r="M30" s="17" t="s">
        <v>19</v>
      </c>
      <c r="N30" s="23">
        <v>2.0</v>
      </c>
      <c r="O30" s="5" t="s">
        <v>100</v>
      </c>
      <c r="P30" s="5" t="s">
        <v>101</v>
      </c>
      <c r="Q30" s="5" t="s">
        <v>102</v>
      </c>
      <c r="T30" s="5"/>
    </row>
    <row r="31" ht="15.75" customHeight="1">
      <c r="A31" s="16" t="s">
        <v>103</v>
      </c>
      <c r="B31" s="6">
        <v>50.0</v>
      </c>
      <c r="C31" s="6">
        <v>0.0</v>
      </c>
      <c r="D31" s="5">
        <f t="shared" si="7"/>
        <v>50</v>
      </c>
      <c r="E31" s="24">
        <v>3.017</v>
      </c>
      <c r="F31" s="24" t="s">
        <v>22</v>
      </c>
      <c r="G31" s="24">
        <v>3.017</v>
      </c>
      <c r="H31" s="8">
        <v>0.52</v>
      </c>
      <c r="I31" s="8">
        <v>0.36</v>
      </c>
      <c r="J31" s="6" t="str">
        <f t="shared" si="8"/>
        <v>Below</v>
      </c>
      <c r="K31" s="9" t="s">
        <v>104</v>
      </c>
      <c r="L31" s="6">
        <v>732.0</v>
      </c>
      <c r="M31" s="10">
        <v>846.0</v>
      </c>
      <c r="N31" s="11" t="s">
        <v>19</v>
      </c>
      <c r="O31" s="5" t="s">
        <v>105</v>
      </c>
      <c r="P31" s="5" t="s">
        <v>106</v>
      </c>
      <c r="Q31" s="5" t="s">
        <v>107</v>
      </c>
      <c r="T31" s="5"/>
    </row>
    <row r="32" ht="15.75" customHeight="1">
      <c r="A32" s="25" t="s">
        <v>108</v>
      </c>
      <c r="B32" s="13" t="s">
        <v>39</v>
      </c>
      <c r="T32" s="5"/>
    </row>
    <row r="33" ht="15.75" customHeight="1">
      <c r="A33" s="16" t="s">
        <v>109</v>
      </c>
      <c r="B33" s="6">
        <v>30.0</v>
      </c>
      <c r="C33" s="6">
        <v>4.0</v>
      </c>
      <c r="D33" s="5">
        <f t="shared" ref="D33:D34" si="9">sum(B33,C33)</f>
        <v>34</v>
      </c>
      <c r="E33" s="24">
        <v>3.254</v>
      </c>
      <c r="F33" s="24">
        <v>3.104</v>
      </c>
      <c r="G33" s="24">
        <v>3.234</v>
      </c>
      <c r="H33" s="8">
        <v>0.3824</v>
      </c>
      <c r="I33" s="8">
        <v>0.5588</v>
      </c>
      <c r="J33" s="6" t="str">
        <f t="shared" ref="J33:J34" si="10">IFS(G33&lt;3.269,"Below",G33&gt;3.269,"Above")</f>
        <v>Below</v>
      </c>
      <c r="K33" s="9" t="s">
        <v>19</v>
      </c>
      <c r="L33" s="6">
        <v>24.0</v>
      </c>
      <c r="M33" s="10">
        <v>3600.0</v>
      </c>
      <c r="N33" s="11" t="s">
        <v>19</v>
      </c>
      <c r="O33" s="5" t="s">
        <v>30</v>
      </c>
      <c r="P33" s="5" t="s">
        <v>110</v>
      </c>
      <c r="Q33" s="5" t="s">
        <v>111</v>
      </c>
      <c r="T33" s="5"/>
    </row>
    <row r="34" ht="15.75" customHeight="1">
      <c r="A34" s="16" t="s">
        <v>112</v>
      </c>
      <c r="B34" s="6">
        <v>28.0</v>
      </c>
      <c r="C34" s="6">
        <v>0.0</v>
      </c>
      <c r="D34" s="5">
        <f t="shared" si="9"/>
        <v>28</v>
      </c>
      <c r="E34" s="26">
        <v>3.241</v>
      </c>
      <c r="F34" s="26" t="s">
        <v>22</v>
      </c>
      <c r="G34" s="24">
        <v>3.241</v>
      </c>
      <c r="H34" s="8">
        <v>0.6429</v>
      </c>
      <c r="I34" s="8">
        <v>0.3214</v>
      </c>
      <c r="J34" s="6" t="str">
        <f t="shared" si="10"/>
        <v>Below</v>
      </c>
      <c r="K34" s="9" t="s">
        <v>19</v>
      </c>
      <c r="L34" s="9" t="s">
        <v>19</v>
      </c>
      <c r="M34" s="17" t="s">
        <v>19</v>
      </c>
      <c r="N34" s="11" t="s">
        <v>19</v>
      </c>
      <c r="O34" s="5" t="s">
        <v>53</v>
      </c>
      <c r="P34" s="27" t="s">
        <v>113</v>
      </c>
      <c r="Q34" s="5" t="s">
        <v>114</v>
      </c>
      <c r="T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T35" s="5"/>
    </row>
    <row r="36" ht="15.75" customHeight="1">
      <c r="A36" s="28" t="s">
        <v>115</v>
      </c>
      <c r="T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T37" s="5"/>
    </row>
    <row r="38">
      <c r="A38" s="28" t="s">
        <v>116</v>
      </c>
      <c r="T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T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T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T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T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T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T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T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T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T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T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T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T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T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T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T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T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T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T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T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T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T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T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T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T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T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T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T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T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T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T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T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T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T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T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T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T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T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T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T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T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T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T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T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T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T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T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T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T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T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T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T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T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T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T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T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T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T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T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T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T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T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T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T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T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T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T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T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T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T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T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T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T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T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T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T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T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T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T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T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T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T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T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T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T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T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T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T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T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T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T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T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T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T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T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T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T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T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T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T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T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T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T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T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T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T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T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T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T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T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T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T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T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T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T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T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T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T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T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T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T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T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T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T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T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T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T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T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T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T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T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T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T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T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T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T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T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T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T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T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T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T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T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T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T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T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T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T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T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T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T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T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T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T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T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T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T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T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T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T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T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T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T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T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T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T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T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T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T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T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T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T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T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T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T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T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T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T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T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T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T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T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T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T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T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T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T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T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T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T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T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T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T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T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T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T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T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T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T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T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T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T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T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T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T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T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T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T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T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T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T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T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T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T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T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T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T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T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T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T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T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T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T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T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T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T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T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T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T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T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T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T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T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T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T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T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T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T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T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T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T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T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T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T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T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T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T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T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T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T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T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T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T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T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T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T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T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T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T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T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T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T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T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T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T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T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T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T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T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T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T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T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T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T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T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T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T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T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T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T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T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T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T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T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T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T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T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T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T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T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T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T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T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T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T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T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T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T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T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T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T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T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T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T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T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T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T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T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T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T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T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T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T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T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T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T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T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T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T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T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T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T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T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T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T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T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T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T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T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T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T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T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T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T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T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T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T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T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T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T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T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T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T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T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T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T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T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T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T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T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T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T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T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T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T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T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T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T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T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T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T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T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T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T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T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T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T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T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T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T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T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T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T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T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T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T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T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T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T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T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T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T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T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T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T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T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T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T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T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T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T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T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T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T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T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T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T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T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T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T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T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T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T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T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T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T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T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T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T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T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T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T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T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T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T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T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T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T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T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T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T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T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T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T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T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T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T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T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T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T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T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T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T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T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T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T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T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T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T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T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T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T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T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T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T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T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T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T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T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T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T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T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T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T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T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T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T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T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T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T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T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T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T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T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T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T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T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T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T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T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T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T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T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T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T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T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T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T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T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T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T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T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T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T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T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T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T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T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T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T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T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T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T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T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T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T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T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T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T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T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T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T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T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T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T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T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T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T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T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T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T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T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T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T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T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T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T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T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T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T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T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T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T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T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T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T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T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T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T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T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T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T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T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T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T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T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T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T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T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T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T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T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T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T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T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T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T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T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T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T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T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T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T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T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T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T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T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T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T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T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T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T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T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T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T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T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T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T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T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T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T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T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T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T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T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T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T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T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T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T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T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T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T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T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T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T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T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T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T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T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T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T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T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T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T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T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T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T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T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T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T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T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T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T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T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T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T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T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T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T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T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T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T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T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T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T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T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T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T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T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T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T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T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T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T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T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T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T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T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T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T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T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T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T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T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T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T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T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T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T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T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T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T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T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T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T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T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T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T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T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T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T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T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T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T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T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T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T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T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T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T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T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T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T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T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T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T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T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T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T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T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T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T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T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T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T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T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T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T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T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T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T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T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T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T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T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T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T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T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T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T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T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T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T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T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T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T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T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T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T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T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T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T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T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T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T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T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T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T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T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T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T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T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T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T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T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T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T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T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T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T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T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T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T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T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T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T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T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T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T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T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T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T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T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T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T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T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T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T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T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T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T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T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T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T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T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T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T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T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T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T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T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T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T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T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T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T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T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T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T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T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T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T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T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T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T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T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T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T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T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T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T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T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T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T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T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T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T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T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T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T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T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T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T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T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T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T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T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T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T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T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T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T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T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T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T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T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T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T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T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T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T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T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T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T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T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T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T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T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T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T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T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T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T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T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T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T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T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T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T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T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T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T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T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T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T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T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T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T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T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T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T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T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T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T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T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T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T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T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T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T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T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T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T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T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T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T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T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T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T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T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T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T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T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T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T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T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T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T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T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T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T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T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T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T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T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T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T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T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T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T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T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T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T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T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T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T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T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T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T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T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T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T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T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T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T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T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T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T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T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T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T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T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T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T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T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T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T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T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T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T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T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T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T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T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T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T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T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T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T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T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T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T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T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T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T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T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T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T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T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T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T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T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T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T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T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T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T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T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T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T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T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T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T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T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T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T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T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T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T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T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T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T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T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T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T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T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T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T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T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T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T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T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T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T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T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T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T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T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T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T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T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T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T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T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T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T1004" s="5"/>
    </row>
  </sheetData>
  <mergeCells count="8">
    <mergeCell ref="A1:Q1"/>
    <mergeCell ref="B9:Q9"/>
    <mergeCell ref="B25:Q25"/>
    <mergeCell ref="B27:Q27"/>
    <mergeCell ref="B29:Q29"/>
    <mergeCell ref="B32:Q32"/>
    <mergeCell ref="A36:Q36"/>
    <mergeCell ref="A38:Q38"/>
  </mergeCells>
  <hyperlinks>
    <hyperlink r:id="rId1" ref="P15"/>
    <hyperlink r:id="rId2" ref="P34"/>
  </hyperlinks>
  <drawing r:id="rId3"/>
</worksheet>
</file>